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UZ MARIA VIANA\PLAN ANUAL DE ADQUISICIONES 2024\MODIFICACION 9-2024\"/>
    </mc:Choice>
  </mc:AlternateContent>
  <bookViews>
    <workbookView xWindow="0" yWindow="0" windowWidth="25200" windowHeight="116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P15" i="1"/>
  <c r="P14" i="1"/>
  <c r="O13" i="1"/>
  <c r="P12" i="1"/>
  <c r="O12" i="1"/>
  <c r="P11" i="1"/>
  <c r="O11" i="1"/>
  <c r="O10" i="1"/>
  <c r="O9" i="1"/>
  <c r="P8" i="1"/>
  <c r="O8" i="1"/>
  <c r="P7" i="1"/>
  <c r="O7" i="1"/>
  <c r="P6" i="1"/>
  <c r="O6" i="1"/>
  <c r="P5" i="1"/>
  <c r="O5" i="1"/>
  <c r="P4" i="1"/>
  <c r="O4" i="1"/>
  <c r="P3" i="1"/>
  <c r="O3" i="1"/>
  <c r="O2" i="1"/>
</calcChain>
</file>

<file path=xl/sharedStrings.xml><?xml version="1.0" encoding="utf-8"?>
<sst xmlns="http://schemas.openxmlformats.org/spreadsheetml/2006/main" count="149" uniqueCount="99">
  <si>
    <t>SANDRA MILENA ARANGO BUITRAGO</t>
  </si>
  <si>
    <t xml:space="preserve">Prestación de Servicios Profesionales para brindar apoyo jurídico en materia de representación judicial y extrajudicial de los procesos encomendados por el INFIDER </t>
  </si>
  <si>
    <t>6 MESES</t>
  </si>
  <si>
    <t>LUZ MARIA VIANA DELGADO</t>
  </si>
  <si>
    <t>Prestación de servicios profesionales  en los procesos operativos de la dirección administrativa y financiera del INFIDER</t>
  </si>
  <si>
    <t>SANCHEZ, AMAYA Y TORO S.A.S/ JAIME SANCHEZ.</t>
  </si>
  <si>
    <t xml:space="preserve">Prestación de servicios profesionales en los diferentes procesos adelantados por la tesorería del INFIDER. </t>
  </si>
  <si>
    <t xml:space="preserve"> Agosto 20-2024 </t>
  </si>
  <si>
    <t>VICTOR ALFONSO CANO PEREZ</t>
  </si>
  <si>
    <t>Prestación de servicios profesionales para brindar apoyo jurídico en materia de representación judicial y extrajudicial de los procesos encomendados por el INFIDER y asesoría legal en temas especiales encomendados por la gerencia de la entidad</t>
  </si>
  <si>
    <t>JUAN DAVID OROZCO CARDONA</t>
  </si>
  <si>
    <t>Prestar los servicios profesionales para desarrollar el análisis jurídico sityuacional de los manuales en el Instituto de Fomento para el Desarrollo de Risaralda  - INFIDER</t>
  </si>
  <si>
    <t xml:space="preserve"> Agosto 26-2024 </t>
  </si>
  <si>
    <t>LAURA ANDREA TORRES PATIÑO</t>
  </si>
  <si>
    <t>Prestación de servicios profesionales a la tesorería del INFIDER</t>
  </si>
  <si>
    <t>FELIPE GONZALEZ SALAZAR</t>
  </si>
  <si>
    <t>Prestación de servicios profesionales como comunicador social para la promoción y divulgación de la imagen institucional y de los servicios que presta el Instituto de Fomento Para el Desarrollo de Risaralda - INFIDER</t>
  </si>
  <si>
    <t>KELLY NATALIA SANCHEZ GIRALDO</t>
  </si>
  <si>
    <t>Prestación de servicios de apoyo en los procesos operativos de la dirección administrativa y financiera del INFIDER</t>
  </si>
  <si>
    <t>CAROLINA ORTIZ MEDINA</t>
  </si>
  <si>
    <t>Prestación de servicios de apoyo a la gestión administrativa y oprerativa e intervención del archivo del INFIDER</t>
  </si>
  <si>
    <t>MARÍA ALEJANDRA GIRALDO ARENAS</t>
  </si>
  <si>
    <t>Elaborar el Plan de Mercadeo 2024 - 2025</t>
  </si>
  <si>
    <t>GINA MARITZA RUIZ VELASQUEZ</t>
  </si>
  <si>
    <t>Prestar los sewrvicos profesionales al INFIDER en el Sistema de Gestión de Calidad, Planeación y MIPG</t>
  </si>
  <si>
    <t>PRESTACIÓN DE SERVICIOS PROFESIONALES  N°16</t>
  </si>
  <si>
    <t>KEVIN ALEXANDER UPEGUI</t>
  </si>
  <si>
    <t>Prestar servicios para el INFIDER, en la planificación e implementación de actividades para el mejoramiento y mantenimiento del Sistema de Gestión de Seguridad y Salud en el Trabajo SG-SST</t>
  </si>
  <si>
    <t>FABIAN ALZATE CORTES</t>
  </si>
  <si>
    <t>PRESTACIÓN DE SERVICIOS PROFESIONALES N°23</t>
  </si>
  <si>
    <t>TIPO DE CONTRATO</t>
  </si>
  <si>
    <t>OBJETO</t>
  </si>
  <si>
    <t>PLAZO</t>
  </si>
  <si>
    <t>FECHA INICIAL</t>
  </si>
  <si>
    <t>FECHA FINAL</t>
  </si>
  <si>
    <t>VALOR</t>
  </si>
  <si>
    <t>ADICIÓN Y PRORROGA</t>
  </si>
  <si>
    <t>CONTRATO NUEVO</t>
  </si>
  <si>
    <t>NOMBRE CONTRATISTA</t>
  </si>
  <si>
    <t xml:space="preserve"> Dic. 24-2024 </t>
  </si>
  <si>
    <t>NO</t>
  </si>
  <si>
    <t>SI</t>
  </si>
  <si>
    <t>PRESTACIÓN DE SERVICIOS PROFESIONALES N°24</t>
  </si>
  <si>
    <t xml:space="preserve"> Agosto 15-2024 </t>
  </si>
  <si>
    <t xml:space="preserve"> Agosto 14-2024 </t>
  </si>
  <si>
    <t xml:space="preserve"> Dic. 30-2024 </t>
  </si>
  <si>
    <t>PRESTACIÓN DE SERVICIOS PROFESIONALES N°25</t>
  </si>
  <si>
    <t>SE SOLICITÓ EL CDP PARA CONTRATO NUEVO</t>
  </si>
  <si>
    <t>PENDIENTE POR SOLICITAR CDP PARA CONTRATO NUEVO</t>
  </si>
  <si>
    <t>PENDIENTE POR SOLICITAR CDP PARA ADICIÓN Y PRORROGA</t>
  </si>
  <si>
    <t>4 MESES</t>
  </si>
  <si>
    <t xml:space="preserve"> Dic. 25-2024 </t>
  </si>
  <si>
    <t>PRESTACIÓN DE SERVICIOS PROFESIONALES  N°26</t>
  </si>
  <si>
    <t>4 MESES Y 9 DÍAS</t>
  </si>
  <si>
    <t>No. CDP</t>
  </si>
  <si>
    <t>282               31-07-2024</t>
  </si>
  <si>
    <t>283               31-07-2024</t>
  </si>
  <si>
    <t>284               31-07-2024</t>
  </si>
  <si>
    <t>285               31-07-2024</t>
  </si>
  <si>
    <t>PRESTACIÓN DE SERVICIOS PROFESIONALES  N°27</t>
  </si>
  <si>
    <t xml:space="preserve"> Agosto 30-2024 </t>
  </si>
  <si>
    <t xml:space="preserve"> Dic. 29-2024 </t>
  </si>
  <si>
    <t>286              31-07-2024</t>
  </si>
  <si>
    <t>PRESTACIÓN DE SERVICIOS PROFESIONALES  N°28</t>
  </si>
  <si>
    <t>4 MESES Y 3 DÍAS</t>
  </si>
  <si>
    <t xml:space="preserve"> Agosto 27-2024 </t>
  </si>
  <si>
    <t>287              31-07-2024</t>
  </si>
  <si>
    <t>PRESTACIÓN DE SERVICIOS PROFESIONALES  N°</t>
  </si>
  <si>
    <t>PRESTACIÓN DE SERVICIOS DE APOYO A LA GESTIÓN N°</t>
  </si>
  <si>
    <t>PTE</t>
  </si>
  <si>
    <t xml:space="preserve"> Sept. 13- 2024 </t>
  </si>
  <si>
    <t>3 MESES Y 18 DÍAS</t>
  </si>
  <si>
    <t>4 MESES Y 10 DÍAS</t>
  </si>
  <si>
    <t>4 MESES Y 17 DÍAS</t>
  </si>
  <si>
    <t>3 MESES Y 20 DÍAS</t>
  </si>
  <si>
    <t xml:space="preserve"> Sept. 11- 2024 </t>
  </si>
  <si>
    <t xml:space="preserve"> Sept. 17- 2024 </t>
  </si>
  <si>
    <t>3 MESES Y 14 DÍAS</t>
  </si>
  <si>
    <t>3 MESES Y 7 DÍAS</t>
  </si>
  <si>
    <t xml:space="preserve"> Sept. 24- 2024 </t>
  </si>
  <si>
    <t xml:space="preserve">PRESTACION DE SERVICIOS PROFESIONALES N°17 </t>
  </si>
  <si>
    <t xml:space="preserve">PRESTACION DE SERVICIOS PROFESIONALES N°18 </t>
  </si>
  <si>
    <t>2 MESES Y 16 DÍAS</t>
  </si>
  <si>
    <t xml:space="preserve"> Oct. 15-2024 </t>
  </si>
  <si>
    <t>Prestación de servicios profesionales para brindar apoyo jurídico en materia de representación judicial y extrajudicial en los procesos, trámites, gestiones y conciliaciones, relacionados con el Lote Santa Ana con número de matrícula inmobiliaria 294-25167, ubicado en el municipio de Dosquebradas de propiedad del INFIDER</t>
  </si>
  <si>
    <t>MELISSA VALBUENA CAMACHO</t>
  </si>
  <si>
    <t>Nov. 09-2024</t>
  </si>
  <si>
    <t>1 MES Y 16 DÍAS</t>
  </si>
  <si>
    <t>Prestación de servicios profesionales como asesor a los municipios y entidades que demandan las diferentes líneas de crédito que ofrece el INFIDER</t>
  </si>
  <si>
    <t>14 DIAS</t>
  </si>
  <si>
    <t xml:space="preserve"> Dic. 17-2024 </t>
  </si>
  <si>
    <t>VALOR CONTRATO INICIAL</t>
  </si>
  <si>
    <t>NOVEDADES</t>
  </si>
  <si>
    <t>NUEVO CONTRATO COMO TECNICO</t>
  </si>
  <si>
    <t>NUEVO CONTRATO COMO TECNOLOGO</t>
  </si>
  <si>
    <t>NA</t>
  </si>
  <si>
    <t>PAA INICIAL</t>
  </si>
  <si>
    <t>SALDO</t>
  </si>
  <si>
    <t>CREAR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</si>
</sst>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164" fontId="0" fillId="0" borderId="1" xfId="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3" fontId="0" fillId="0" borderId="0" xfId="1" applyFont="1" applyFill="1" applyAlignment="1">
      <alignment horizontal="center"/>
    </xf>
    <xf numFmtId="43" fontId="0" fillId="0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B7" workbookViewId="0">
      <selection activeCell="C10" sqref="C10"/>
    </sheetView>
  </sheetViews>
  <sheetFormatPr baseColWidth="10" defaultRowHeight="15" x14ac:dyDescent="0.25"/>
  <cols>
    <col min="1" max="1" width="23.7109375" style="5" customWidth="1"/>
    <col min="2" max="2" width="15.5703125" style="5" customWidth="1"/>
    <col min="3" max="3" width="32" style="5" customWidth="1"/>
    <col min="4" max="7" width="11.42578125" style="15"/>
    <col min="8" max="10" width="11.42578125" style="5"/>
    <col min="11" max="11" width="4.140625" style="5" customWidth="1"/>
    <col min="12" max="12" width="23.28515625" style="5" customWidth="1"/>
    <col min="13" max="13" width="9.7109375" style="5" customWidth="1"/>
    <col min="14" max="14" width="14.140625" style="3" bestFit="1" customWidth="1"/>
    <col min="15" max="15" width="14.140625" style="4" bestFit="1" customWidth="1"/>
    <col min="16" max="16" width="15" style="4" customWidth="1"/>
    <col min="17" max="16384" width="11.42578125" style="5"/>
  </cols>
  <sheetData>
    <row r="1" spans="1:17" ht="30" x14ac:dyDescent="0.25">
      <c r="A1" s="1" t="s">
        <v>30</v>
      </c>
      <c r="B1" s="1" t="s">
        <v>38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54</v>
      </c>
      <c r="H1" s="1" t="s">
        <v>35</v>
      </c>
      <c r="I1" s="1" t="s">
        <v>36</v>
      </c>
      <c r="J1" s="1" t="s">
        <v>37</v>
      </c>
      <c r="K1" s="2"/>
      <c r="L1" s="1" t="s">
        <v>91</v>
      </c>
      <c r="M1" s="1" t="s">
        <v>92</v>
      </c>
      <c r="N1" s="16" t="s">
        <v>96</v>
      </c>
      <c r="O1" s="1" t="s">
        <v>97</v>
      </c>
      <c r="P1" s="17" t="s">
        <v>98</v>
      </c>
    </row>
    <row r="2" spans="1:17" ht="63.75" x14ac:dyDescent="0.25">
      <c r="A2" s="6" t="s">
        <v>42</v>
      </c>
      <c r="B2" s="6" t="s">
        <v>0</v>
      </c>
      <c r="C2" s="6" t="s">
        <v>1</v>
      </c>
      <c r="D2" s="6" t="s">
        <v>72</v>
      </c>
      <c r="E2" s="6" t="s">
        <v>43</v>
      </c>
      <c r="F2" s="6" t="s">
        <v>39</v>
      </c>
      <c r="G2" s="6" t="s">
        <v>55</v>
      </c>
      <c r="H2" s="7">
        <v>19500000</v>
      </c>
      <c r="I2" s="6" t="s">
        <v>40</v>
      </c>
      <c r="J2" s="6" t="s">
        <v>41</v>
      </c>
      <c r="K2" s="8"/>
      <c r="L2" s="9">
        <v>27000000</v>
      </c>
      <c r="M2" s="10"/>
      <c r="N2" s="16">
        <v>57240000</v>
      </c>
      <c r="O2" s="18">
        <f>+N2-L2</f>
        <v>30240000</v>
      </c>
      <c r="P2" s="17">
        <v>0</v>
      </c>
      <c r="Q2" s="21" t="s">
        <v>95</v>
      </c>
    </row>
    <row r="3" spans="1:17" ht="51" x14ac:dyDescent="0.25">
      <c r="A3" s="6" t="s">
        <v>29</v>
      </c>
      <c r="B3" s="6" t="s">
        <v>3</v>
      </c>
      <c r="C3" s="6" t="s">
        <v>4</v>
      </c>
      <c r="D3" s="6" t="s">
        <v>73</v>
      </c>
      <c r="E3" s="6" t="s">
        <v>44</v>
      </c>
      <c r="F3" s="6" t="s">
        <v>45</v>
      </c>
      <c r="G3" s="6" t="s">
        <v>56</v>
      </c>
      <c r="H3" s="7">
        <v>24869178</v>
      </c>
      <c r="I3" s="6" t="s">
        <v>40</v>
      </c>
      <c r="J3" s="6" t="s">
        <v>41</v>
      </c>
      <c r="K3" s="8"/>
      <c r="L3" s="9">
        <v>32503296</v>
      </c>
      <c r="M3" s="10"/>
      <c r="N3" s="16">
        <v>54172160</v>
      </c>
      <c r="O3" s="18">
        <f>+N3-L3</f>
        <v>21668864</v>
      </c>
      <c r="P3" s="18">
        <f>+H3-O3</f>
        <v>3200314</v>
      </c>
    </row>
    <row r="4" spans="1:17" ht="51" x14ac:dyDescent="0.25">
      <c r="A4" s="6" t="s">
        <v>46</v>
      </c>
      <c r="B4" s="6" t="s">
        <v>5</v>
      </c>
      <c r="C4" s="6" t="s">
        <v>6</v>
      </c>
      <c r="D4" s="6" t="s">
        <v>50</v>
      </c>
      <c r="E4" s="6" t="s">
        <v>12</v>
      </c>
      <c r="F4" s="6" t="s">
        <v>51</v>
      </c>
      <c r="G4" s="6" t="s">
        <v>57</v>
      </c>
      <c r="H4" s="7">
        <v>18000000</v>
      </c>
      <c r="I4" s="6" t="s">
        <v>40</v>
      </c>
      <c r="J4" s="6" t="s">
        <v>41</v>
      </c>
      <c r="K4" s="8"/>
      <c r="L4" s="11">
        <v>27000000</v>
      </c>
      <c r="M4" s="10"/>
      <c r="N4" s="16">
        <v>27000000</v>
      </c>
      <c r="O4" s="19">
        <f>+L4-N4</f>
        <v>0</v>
      </c>
      <c r="P4" s="19">
        <f>+H4</f>
        <v>18000000</v>
      </c>
    </row>
    <row r="5" spans="1:17" ht="102" x14ac:dyDescent="0.25">
      <c r="A5" s="6" t="s">
        <v>52</v>
      </c>
      <c r="B5" s="6" t="s">
        <v>8</v>
      </c>
      <c r="C5" s="6" t="s">
        <v>9</v>
      </c>
      <c r="D5" s="6" t="s">
        <v>53</v>
      </c>
      <c r="E5" s="6" t="s">
        <v>7</v>
      </c>
      <c r="F5" s="6" t="s">
        <v>45</v>
      </c>
      <c r="G5" s="6" t="s">
        <v>58</v>
      </c>
      <c r="H5" s="7">
        <v>23294021</v>
      </c>
      <c r="I5" s="6" t="s">
        <v>40</v>
      </c>
      <c r="J5" s="6" t="s">
        <v>41</v>
      </c>
      <c r="K5" s="8"/>
      <c r="L5" s="11">
        <v>32503296</v>
      </c>
      <c r="M5" s="10"/>
      <c r="N5" s="16">
        <v>32503296</v>
      </c>
      <c r="O5" s="18">
        <f>+L5-N5</f>
        <v>0</v>
      </c>
      <c r="P5" s="19">
        <f>+H5</f>
        <v>23294021</v>
      </c>
    </row>
    <row r="6" spans="1:17" ht="63.75" x14ac:dyDescent="0.25">
      <c r="A6" s="6" t="s">
        <v>59</v>
      </c>
      <c r="B6" s="6" t="s">
        <v>10</v>
      </c>
      <c r="C6" s="6" t="s">
        <v>11</v>
      </c>
      <c r="D6" s="6" t="s">
        <v>64</v>
      </c>
      <c r="E6" s="6" t="s">
        <v>60</v>
      </c>
      <c r="F6" s="6" t="s">
        <v>61</v>
      </c>
      <c r="G6" s="6" t="s">
        <v>62</v>
      </c>
      <c r="H6" s="7">
        <v>16800000</v>
      </c>
      <c r="I6" s="6" t="s">
        <v>40</v>
      </c>
      <c r="J6" s="6" t="s">
        <v>41</v>
      </c>
      <c r="K6" s="8"/>
      <c r="L6" s="11">
        <v>25200000</v>
      </c>
      <c r="M6" s="10"/>
      <c r="N6" s="16">
        <v>25200000</v>
      </c>
      <c r="O6" s="18">
        <f>+L6-N6</f>
        <v>0</v>
      </c>
      <c r="P6" s="19">
        <f>+H6</f>
        <v>16800000</v>
      </c>
    </row>
    <row r="7" spans="1:17" ht="25.5" x14ac:dyDescent="0.25">
      <c r="A7" s="6" t="s">
        <v>63</v>
      </c>
      <c r="B7" s="6" t="s">
        <v>13</v>
      </c>
      <c r="C7" s="6" t="s">
        <v>14</v>
      </c>
      <c r="D7" s="6" t="s">
        <v>2</v>
      </c>
      <c r="E7" s="6" t="s">
        <v>65</v>
      </c>
      <c r="F7" s="6" t="s">
        <v>45</v>
      </c>
      <c r="G7" s="6" t="s">
        <v>66</v>
      </c>
      <c r="H7" s="7">
        <v>16528824</v>
      </c>
      <c r="I7" s="6" t="s">
        <v>40</v>
      </c>
      <c r="J7" s="6" t="s">
        <v>41</v>
      </c>
      <c r="K7" s="8"/>
      <c r="L7" s="11">
        <v>24188526</v>
      </c>
      <c r="M7" s="10"/>
      <c r="N7" s="16">
        <v>50752800</v>
      </c>
      <c r="O7" s="19">
        <f>+N7-L7-18900000</f>
        <v>7664274</v>
      </c>
      <c r="P7" s="19">
        <f>+H7-O7</f>
        <v>8864550</v>
      </c>
    </row>
    <row r="8" spans="1:17" ht="76.5" x14ac:dyDescent="0.25">
      <c r="A8" s="6" t="s">
        <v>67</v>
      </c>
      <c r="B8" s="6" t="s">
        <v>15</v>
      </c>
      <c r="C8" s="6" t="s">
        <v>16</v>
      </c>
      <c r="D8" s="6" t="s">
        <v>71</v>
      </c>
      <c r="E8" s="6" t="s">
        <v>70</v>
      </c>
      <c r="F8" s="6" t="s">
        <v>45</v>
      </c>
      <c r="G8" s="6" t="s">
        <v>69</v>
      </c>
      <c r="H8" s="7">
        <v>14513103</v>
      </c>
      <c r="I8" s="6" t="s">
        <v>40</v>
      </c>
      <c r="J8" s="6" t="s">
        <v>41</v>
      </c>
      <c r="K8" s="8"/>
      <c r="L8" s="11">
        <v>24054145</v>
      </c>
      <c r="M8" s="10"/>
      <c r="N8" s="16">
        <v>24186726</v>
      </c>
      <c r="O8" s="19">
        <f>+N8-L8</f>
        <v>132581</v>
      </c>
      <c r="P8" s="19">
        <f>+H8-O8</f>
        <v>14380522</v>
      </c>
    </row>
    <row r="9" spans="1:17" ht="63.75" x14ac:dyDescent="0.25">
      <c r="A9" s="6" t="s">
        <v>68</v>
      </c>
      <c r="B9" s="6" t="s">
        <v>17</v>
      </c>
      <c r="C9" s="6" t="s">
        <v>18</v>
      </c>
      <c r="D9" s="6" t="s">
        <v>74</v>
      </c>
      <c r="E9" s="6" t="s">
        <v>75</v>
      </c>
      <c r="F9" s="6" t="s">
        <v>45</v>
      </c>
      <c r="G9" s="6" t="s">
        <v>69</v>
      </c>
      <c r="H9" s="7">
        <v>10758955</v>
      </c>
      <c r="I9" s="6" t="s">
        <v>40</v>
      </c>
      <c r="J9" s="6" t="s">
        <v>41</v>
      </c>
      <c r="K9" s="8"/>
      <c r="L9" s="11">
        <v>10384482</v>
      </c>
      <c r="M9" s="6" t="s">
        <v>94</v>
      </c>
      <c r="N9" s="16">
        <v>25174490</v>
      </c>
      <c r="O9" s="19">
        <f>+N9-L9</f>
        <v>14790008</v>
      </c>
      <c r="P9" s="17">
        <v>0</v>
      </c>
      <c r="Q9" s="21" t="s">
        <v>95</v>
      </c>
    </row>
    <row r="10" spans="1:17" ht="51" x14ac:dyDescent="0.25">
      <c r="A10" s="6" t="s">
        <v>68</v>
      </c>
      <c r="B10" s="6" t="s">
        <v>19</v>
      </c>
      <c r="C10" s="6" t="s">
        <v>20</v>
      </c>
      <c r="D10" s="6" t="s">
        <v>77</v>
      </c>
      <c r="E10" s="6" t="s">
        <v>76</v>
      </c>
      <c r="F10" s="6" t="s">
        <v>45</v>
      </c>
      <c r="G10" s="6" t="s">
        <v>69</v>
      </c>
      <c r="H10" s="7">
        <v>8727143</v>
      </c>
      <c r="I10" s="6" t="s">
        <v>40</v>
      </c>
      <c r="J10" s="6" t="s">
        <v>41</v>
      </c>
      <c r="K10" s="8"/>
      <c r="L10" s="11">
        <v>10384482</v>
      </c>
      <c r="M10" s="6" t="s">
        <v>93</v>
      </c>
      <c r="N10" s="16">
        <v>10384482</v>
      </c>
      <c r="O10" s="18">
        <f>+L10-N10</f>
        <v>0</v>
      </c>
      <c r="P10" s="20">
        <v>8727143</v>
      </c>
    </row>
    <row r="11" spans="1:17" ht="25.5" x14ac:dyDescent="0.25">
      <c r="A11" s="6" t="s">
        <v>67</v>
      </c>
      <c r="B11" s="6" t="s">
        <v>21</v>
      </c>
      <c r="C11" s="6" t="s">
        <v>22</v>
      </c>
      <c r="D11" s="6" t="s">
        <v>78</v>
      </c>
      <c r="E11" s="6" t="s">
        <v>79</v>
      </c>
      <c r="F11" s="6" t="s">
        <v>45</v>
      </c>
      <c r="G11" s="6" t="s">
        <v>69</v>
      </c>
      <c r="H11" s="7">
        <v>10248089</v>
      </c>
      <c r="I11" s="6" t="s">
        <v>40</v>
      </c>
      <c r="J11" s="6" t="s">
        <v>41</v>
      </c>
      <c r="K11" s="8"/>
      <c r="L11" s="11">
        <v>19017078</v>
      </c>
      <c r="M11" s="10"/>
      <c r="N11" s="16">
        <v>20000000</v>
      </c>
      <c r="O11" s="11">
        <f>+N11-L11</f>
        <v>982922</v>
      </c>
      <c r="P11" s="19">
        <f>+H11-O11</f>
        <v>9265167</v>
      </c>
    </row>
    <row r="12" spans="1:17" ht="38.25" x14ac:dyDescent="0.25">
      <c r="A12" s="6" t="s">
        <v>67</v>
      </c>
      <c r="B12" s="6" t="s">
        <v>23</v>
      </c>
      <c r="C12" s="6" t="s">
        <v>24</v>
      </c>
      <c r="D12" s="6" t="s">
        <v>78</v>
      </c>
      <c r="E12" s="6" t="s">
        <v>79</v>
      </c>
      <c r="F12" s="6" t="s">
        <v>45</v>
      </c>
      <c r="G12" s="6" t="s">
        <v>69</v>
      </c>
      <c r="H12" s="7">
        <v>17515659</v>
      </c>
      <c r="I12" s="6" t="s">
        <v>40</v>
      </c>
      <c r="J12" s="6" t="s">
        <v>41</v>
      </c>
      <c r="K12" s="8"/>
      <c r="L12" s="11">
        <v>32426193</v>
      </c>
      <c r="M12" s="10"/>
      <c r="N12" s="16">
        <v>32503296</v>
      </c>
      <c r="O12" s="19">
        <f>+N12-L12</f>
        <v>77103</v>
      </c>
      <c r="P12" s="19">
        <f>+H12-O12</f>
        <v>17438556</v>
      </c>
    </row>
    <row r="13" spans="1:17" ht="76.5" x14ac:dyDescent="0.25">
      <c r="A13" s="6" t="s">
        <v>25</v>
      </c>
      <c r="B13" s="6" t="s">
        <v>26</v>
      </c>
      <c r="C13" s="6" t="s">
        <v>27</v>
      </c>
      <c r="D13" s="6" t="s">
        <v>82</v>
      </c>
      <c r="E13" s="6" t="s">
        <v>83</v>
      </c>
      <c r="F13" s="6" t="s">
        <v>45</v>
      </c>
      <c r="G13" s="6" t="s">
        <v>69</v>
      </c>
      <c r="H13" s="7">
        <v>9118488</v>
      </c>
      <c r="I13" s="6" t="s">
        <v>41</v>
      </c>
      <c r="J13" s="6" t="s">
        <v>40</v>
      </c>
      <c r="K13" s="8"/>
      <c r="L13" s="11">
        <v>21596404</v>
      </c>
      <c r="M13" s="10"/>
      <c r="N13" s="16">
        <v>32503296</v>
      </c>
      <c r="O13" s="19">
        <f>+N13-L13</f>
        <v>10906892</v>
      </c>
      <c r="P13" s="17">
        <v>0</v>
      </c>
      <c r="Q13" s="21" t="s">
        <v>95</v>
      </c>
    </row>
    <row r="14" spans="1:17" ht="127.5" x14ac:dyDescent="0.25">
      <c r="A14" s="6" t="s">
        <v>80</v>
      </c>
      <c r="B14" s="6" t="s">
        <v>85</v>
      </c>
      <c r="C14" s="6" t="s">
        <v>84</v>
      </c>
      <c r="D14" s="6" t="s">
        <v>87</v>
      </c>
      <c r="E14" s="6" t="s">
        <v>86</v>
      </c>
      <c r="F14" s="6" t="s">
        <v>39</v>
      </c>
      <c r="G14" s="6" t="s">
        <v>69</v>
      </c>
      <c r="H14" s="7">
        <v>6900000</v>
      </c>
      <c r="I14" s="6" t="s">
        <v>41</v>
      </c>
      <c r="J14" s="6" t="s">
        <v>40</v>
      </c>
      <c r="K14" s="8"/>
      <c r="L14" s="11">
        <v>27000000</v>
      </c>
      <c r="M14" s="10"/>
      <c r="N14" s="16">
        <v>27000000</v>
      </c>
      <c r="O14" s="20">
        <v>27000000</v>
      </c>
      <c r="P14" s="19">
        <f>+H14</f>
        <v>6900000</v>
      </c>
    </row>
    <row r="15" spans="1:17" ht="63.75" x14ac:dyDescent="0.25">
      <c r="A15" s="6" t="s">
        <v>81</v>
      </c>
      <c r="B15" s="6" t="s">
        <v>28</v>
      </c>
      <c r="C15" s="6" t="s">
        <v>88</v>
      </c>
      <c r="D15" s="6" t="s">
        <v>89</v>
      </c>
      <c r="E15" s="6" t="s">
        <v>90</v>
      </c>
      <c r="F15" s="6" t="s">
        <v>45</v>
      </c>
      <c r="G15" s="6" t="s">
        <v>69</v>
      </c>
      <c r="H15" s="7">
        <v>1881320</v>
      </c>
      <c r="I15" s="6" t="s">
        <v>41</v>
      </c>
      <c r="J15" s="6" t="s">
        <v>40</v>
      </c>
      <c r="K15" s="8"/>
      <c r="L15" s="11">
        <v>24188526</v>
      </c>
      <c r="M15" s="10"/>
      <c r="N15" s="16">
        <v>24188526</v>
      </c>
      <c r="O15" s="23">
        <v>24188526</v>
      </c>
      <c r="P15" s="19">
        <f>+H15</f>
        <v>1881320</v>
      </c>
    </row>
    <row r="16" spans="1:17" x14ac:dyDescent="0.25">
      <c r="A16" s="12"/>
      <c r="B16" s="12"/>
      <c r="C16" s="12"/>
      <c r="D16" s="13"/>
      <c r="E16" s="13"/>
      <c r="F16" s="13"/>
      <c r="G16" s="13"/>
      <c r="H16" s="12"/>
      <c r="I16" s="12"/>
      <c r="J16" s="12"/>
      <c r="P16" s="22">
        <f>SUM(P2:P15)</f>
        <v>128751593</v>
      </c>
    </row>
    <row r="17" spans="1:10" ht="25.5" x14ac:dyDescent="0.25">
      <c r="A17" s="14" t="s">
        <v>47</v>
      </c>
      <c r="B17" s="12"/>
      <c r="C17" s="12"/>
      <c r="D17" s="13"/>
      <c r="E17" s="13"/>
      <c r="F17" s="13"/>
      <c r="G17" s="13"/>
      <c r="H17" s="12"/>
      <c r="I17" s="12"/>
      <c r="J17" s="12"/>
    </row>
    <row r="18" spans="1:10" ht="25.5" x14ac:dyDescent="0.25">
      <c r="A18" s="14" t="s">
        <v>48</v>
      </c>
      <c r="B18" s="12"/>
      <c r="C18" s="12"/>
      <c r="D18" s="13"/>
      <c r="E18" s="13"/>
      <c r="F18" s="13"/>
      <c r="G18" s="13"/>
      <c r="H18" s="12"/>
      <c r="I18" s="12"/>
      <c r="J18" s="12"/>
    </row>
    <row r="19" spans="1:10" ht="39" x14ac:dyDescent="0.25">
      <c r="A19" s="13" t="s">
        <v>49</v>
      </c>
      <c r="B19" s="12"/>
      <c r="C19" s="12"/>
      <c r="D19" s="13"/>
      <c r="E19" s="13"/>
      <c r="F19" s="13"/>
      <c r="G19" s="13"/>
      <c r="H19" s="12"/>
      <c r="I19" s="12"/>
      <c r="J19" s="12"/>
    </row>
  </sheetData>
  <printOptions horizontalCentered="1"/>
  <pageMargins left="0.15748031496062992" right="0.15748031496062992" top="0.31496062992125984" bottom="0.19685039370078741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 JURIDICA</dc:creator>
  <cp:lastModifiedBy>user</cp:lastModifiedBy>
  <cp:lastPrinted>2024-08-14T20:44:12Z</cp:lastPrinted>
  <dcterms:created xsi:type="dcterms:W3CDTF">2024-08-13T13:30:06Z</dcterms:created>
  <dcterms:modified xsi:type="dcterms:W3CDTF">2024-08-14T22:59:15Z</dcterms:modified>
</cp:coreProperties>
</file>